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3\115_Doplnění závor na přejezdu P7724 v km 263,911 trati Ostrava-Svinov - Opava východ\SO 11-72-01 Reléový domek\98_rozpočty\"/>
    </mc:Choice>
  </mc:AlternateContent>
  <xr:revisionPtr revIDLastSave="0" documentId="8_{E0B2818F-5BD5-4FBA-85BF-207C2D19A788}" xr6:coauthVersionLast="47" xr6:coauthVersionMax="47" xr10:uidLastSave="{00000000-0000-0000-0000-000000000000}"/>
  <bookViews>
    <workbookView xWindow="-120" yWindow="-120" windowWidth="29040" windowHeight="15840" xr2:uid="{0B457A25-84A4-4C15-83B2-BB455310C3DA}"/>
  </bookViews>
  <sheets>
    <sheet name="SO 11-72-01_SP" sheetId="1" r:id="rId1"/>
  </sheets>
  <definedNames>
    <definedName name="_xlnm._FilterDatabase" localSheetId="0" hidden="1">'SO 11-72-01_SP'!$A$7:$I$7</definedName>
    <definedName name="_xlnm.Print_Area" localSheetId="0">'SO 11-72-01_SP'!$B$1:$I$89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I82" i="1"/>
  <c r="I81" i="1" s="1"/>
  <c r="I77" i="1"/>
  <c r="I73" i="1"/>
  <c r="I72" i="1" s="1"/>
  <c r="I68" i="1"/>
  <c r="I64" i="1"/>
  <c r="I51" i="1" s="1"/>
  <c r="I60" i="1"/>
  <c r="I56" i="1"/>
  <c r="I52" i="1"/>
  <c r="I47" i="1"/>
  <c r="I43" i="1"/>
  <c r="I42" i="1"/>
  <c r="I38" i="1"/>
  <c r="I34" i="1"/>
  <c r="I30" i="1"/>
  <c r="I29" i="1" s="1"/>
  <c r="I25" i="1"/>
  <c r="I21" i="1"/>
  <c r="I17" i="1"/>
  <c r="I13" i="1"/>
  <c r="I9" i="1"/>
  <c r="I8" i="1" s="1"/>
  <c r="I3" i="1" s="1"/>
  <c r="H3" i="1"/>
</calcChain>
</file>

<file path=xl/sharedStrings.xml><?xml version="1.0" encoding="utf-8"?>
<sst xmlns="http://schemas.openxmlformats.org/spreadsheetml/2006/main" count="240" uniqueCount="126">
  <si>
    <t>Firma: EXprojekt s.r.o.</t>
  </si>
  <si>
    <t>S</t>
  </si>
  <si>
    <t>Stavba:</t>
  </si>
  <si>
    <t>Doplnění závor na přejezdu P7724 v km 263,911 trati Ostrava-Svinov – Opava východ</t>
  </si>
  <si>
    <t>O</t>
  </si>
  <si>
    <t>Soupis prací:</t>
  </si>
  <si>
    <t>SO 11-72-01</t>
  </si>
  <si>
    <t>Reléový domek P7724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</si>
  <si>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</si>
  <si>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</si>
  <si>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</si>
  <si>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</si>
  <si>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</si>
  <si>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</si>
  <si>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</si>
  <si>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</si>
  <si>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</si>
  <si>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</si>
  <si>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</si>
  <si>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</si>
  <si>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</si>
  <si>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</si>
  <si>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</si>
  <si>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</si>
  <si>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</si>
  <si>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</si>
  <si>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</si>
  <si>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</si>
  <si>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</si>
  <si>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R015111</t>
  </si>
  <si>
    <t>POPLATKY ZA LIKVIDACI ODPADŮ NEKONTAMINOVANÝCH - 17 05 04  VYTĚŽENÉ ZEMINY A HORNINY -  I. TŘÍDA TĚŽITELNOSTI</t>
  </si>
  <si>
    <t>T</t>
  </si>
  <si>
    <t>PP</t>
  </si>
  <si>
    <t>VV</t>
  </si>
  <si>
    <t>1: Dle technické zprávy, výkresových příloh projektové dokumentace, TKP staveb státních drah a výkazů materiálu projektu a souhrnných částí dokumentace stavby.
2: 8,6m3*2,1t/m3</t>
  </si>
  <si>
    <t>TS</t>
  </si>
  <si>
    <t>1. Položka obsahuje:   - veškeré poplatky provozovateli skládky, recyklační linky nebo jiného zařízení na zpracování nebo likvidaci odpadů související s převzetím, uložením, zpracováním nebo likvidací odpadu   _x000D_
- náklady spojené s dopravou odpadu z místa stavby na místo převzetí provozovatelem skládky, recyklační linky nebo jiného zařízení na zpracování a likvidaci odpadů, náklady spojené s naložením, vyložením a manipulací s materiálem 2. Způsob měření:   _x000D_
Tunou se rozumí hmotnost odpadu vytříděného v souladu se zákonem č. 541/2020 Sb., o nakládání s odpady, v platném znění.</t>
  </si>
  <si>
    <t>R015140</t>
  </si>
  <si>
    <t>POPLATKY ZA LIKVIDACŮ ODPADŮ NEKONTAMINOVANÝCH - 17 01 01  BETON Z DEMOLIC OBJEKTŮ, ZÁKLADŮ TV apod. VČ. DOPRAVY NA SKLÁDKU A MANIPULACE (prostý beton a armovaný beton)</t>
  </si>
  <si>
    <t>Odstranění stávajícího betonového odpadu</t>
  </si>
  <si>
    <t>1: Dle technické zprávy, výkresových příloh projektové dokumentace, TKP staveb státních drah a výkazů materiálu projektu a souhrnných částí dokumentace stavby.
2: 1m3</t>
  </si>
  <si>
    <t>R015160</t>
  </si>
  <si>
    <t>POPLATKY ZA LIKVIDACŮ ODPADŮ NEKONTAMINOVANÝCH - 02 01 03  SMÝCENÉ STROMY A KEŘE VČ. DOPRAVY NA SKLÁDKU A MANIPULACE</t>
  </si>
  <si>
    <t>1: Dle technické zprávy, výkresových příloh projektové dokumentace, TKP staveb státních drah a výkazů materiálu projektu a souhrnných částí dokumentace stavby.
2: 0,3t</t>
  </si>
  <si>
    <t>R02911</t>
  </si>
  <si>
    <t>OSTATNÍ POŽADAVKY - GEODETICKÉ ZAMĚŘENÍ</t>
  </si>
  <si>
    <t>KPL</t>
  </si>
  <si>
    <t>Geodetické práce během výstavby</t>
  </si>
  <si>
    <t>1: Dle technické zprávy, výkresových příloh projektové dokumentace, TKP staveb státních drah a výkazů materiálu projektu a souhrnných částí dokumentace stavby.
2: 1</t>
  </si>
  <si>
    <t>zahrnuje veškeré náklady spojené s objednatelem požadovanými pracemi</t>
  </si>
  <si>
    <t>R02945</t>
  </si>
  <si>
    <t>OSTAT POŽADAVKY - GEOMETRICKÝ PLÁN</t>
  </si>
  <si>
    <t>HM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</si>
  <si>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</si>
  <si>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1</t>
  </si>
  <si>
    <t>Zemní práce:</t>
  </si>
  <si>
    <t>11204</t>
  </si>
  <si>
    <t>KÁCENÍ STROMŮ D KMENE DO 0,3M S ODSTRANĚNÍM PAŘEZŮ</t>
  </si>
  <si>
    <t>KUS</t>
  </si>
  <si>
    <t>1: Dle technické zprávy, výkresových příloh projektové dokumentace, TKP staveb státních drah a výkazů materiálu projektu a souhrnných částí dokumentace stavby.
2: 4ks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</si>
  <si>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</si>
  <si>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.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</si>
  <si>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</si>
  <si>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</si>
  <si>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</si>
  <si>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
2: 25m2*0,3m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</si>
  <si>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</si>
  <si>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</si>
  <si>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</si>
  <si>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Výkop pro základy</t>
  </si>
  <si>
    <t>1: Dle technické zprávy, výkresových příloh projektové dokumentace, TKP staveb státních drah a výkazů materiálu projektu a souhrnných částí dokumentace stavby.
2: 1,0m*0,4m*0,4m*4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</si>
  <si>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</si>
  <si>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Základy:</t>
  </si>
  <si>
    <t>272314</t>
  </si>
  <si>
    <t>ZÁKLADY Z PROSTÉHO BETONU DO C25/30</t>
  </si>
  <si>
    <t>1: Dle technické zprávy, výkresových příloh projektové dokumentace, TKP staveb státních drah a výkazů materiálu projektu a souhrnných částí dokumentace stavby.
2: 1,35m*0,4m*0,4m*4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</si>
  <si>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</si>
  <si>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46511</t>
  </si>
  <si>
    <t>DLAŽBY Z DÍLCŮ BETONOVÝCH</t>
  </si>
  <si>
    <t>Okapový chodník z betonové dlažby 1000x500x120</t>
  </si>
  <si>
    <t>1: Dle technické zprávy, výkresových příloh projektové dokumentace, TKP staveb státních drah a výkazů materiálu projektu a souhrnných částí dokumentace stavby.
2: (4m*0,5m*2+3m*0,5m*2)*0,12m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</si>
  <si>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nezahrnuje podklad pod dlažbu, vykazuje se samostatně položkami SD 45</t>
  </si>
  <si>
    <t>Komunikace:</t>
  </si>
  <si>
    <t>56331</t>
  </si>
  <si>
    <t>VOZOVKOVÉ VRSTVY ZE ŠTĚRKODRTI TL. DO 50MM</t>
  </si>
  <si>
    <t>M2</t>
  </si>
  <si>
    <t>Podsyp pod betonovou dlažbou ze štěrku fr. 4/8 mm</t>
  </si>
  <si>
    <t>1: Dle technické zprávy, výkresových příloh projektové dokumentace, TKP staveb státních drah a výkazů materiálu projektu a souhrnných částí dokumentace stavby.
2: 6,3m*1m+4m*0,5m*2+3m*0,5m*2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</si>
  <si>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</si>
  <si>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56332</t>
  </si>
  <si>
    <t>VOZOVKOVÉ VRSTVY ZE ŠTĚRKODRTI TL. DO 100MM</t>
  </si>
  <si>
    <t>Podsyp pod základouvou patku z drceného kameniva fr. 0/16 mm</t>
  </si>
  <si>
    <t>1: Dle technické zprávy, výkresových příloh projektové dokumentace, TKP staveb státních drah a výkazů materiálu projektu a souhrnných částí dokumentace stavby.
2: 0,4m*0,4m*4</t>
  </si>
  <si>
    <t>56334</t>
  </si>
  <si>
    <t>VOZOVKOVÉ VRSTVY ZE ŠTĚRKODRTI TL. DO 200MM</t>
  </si>
  <si>
    <t>Podkladní vrstva pod betonovou dlažbu z kameniva fr. 0/32 mm</t>
  </si>
  <si>
    <t>58240</t>
  </si>
  <si>
    <t>DLÁŽDĚNÉ KRYTY Z KAMEN DESEK BEZ LOŽE</t>
  </si>
  <si>
    <t>Okapový chodník z betonové dlažby 1000x500x120 mm</t>
  </si>
  <si>
    <t>1: Dle technické zprávy, výkresových příloh projektové dokumentace, TKP staveb státních drah a výkazů materiálu projektu a souhrnných částí dokumentace stavby.
2: 4m*0,5m*2+3m*0,5m*2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</si>
  <si>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</si>
  <si>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58250</t>
  </si>
  <si>
    <t>DLÁŽDĚNÉ KRYTY Z BETONOVÝCH DLAŽDIC BEZ LOŽE</t>
  </si>
  <si>
    <t>Chodník k reléovému domku z betonové dlažby 1000x1000x120 mm</t>
  </si>
  <si>
    <t>1: Dle technické zprávy, výkresových příloh projektové dokumentace, TKP staveb státních drah a výkazů materiálu projektu a souhrnných částí dokumentace stavby.
2: 6,3m*1m</t>
  </si>
  <si>
    <t>7</t>
  </si>
  <si>
    <t>Přidružená stavební výroba:</t>
  </si>
  <si>
    <t>75D161</t>
  </si>
  <si>
    <t>RELÉOVÝ DOMEK (DO 18 M2) PREFABRIKOVANÝ, IZOLOVANÝ, S KLIMATIZACÍ A VNITŘNÍ KABELIZACÍ - DODÁVKA</t>
  </si>
  <si>
    <t>Včetně střechy</t>
  </si>
  <si>
    <t>1: Dle technické zprávy, výkresových příloh projektové dokumentace, TKP staveb státních drah a výkazů materiálu projektu a souhrnných částí dokumentace stavby.
2: 1ks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</si>
  <si>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</si>
  <si>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</si>
  <si>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</si>
  <si>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</si>
  <si>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Ostatní práce:</t>
  </si>
  <si>
    <t>917211</t>
  </si>
  <si>
    <t>ZÁHONOVÉ OBRUBY Z BETONOVÝCH OBRUBNÍKŮ ŠÍŘ 50MM</t>
  </si>
  <si>
    <t>M</t>
  </si>
  <si>
    <t>Obrubník okolo okapového chodníku</t>
  </si>
  <si>
    <t>1: Dle technické zprávy, výkresových příloh projektové dokumentace, TKP staveb státních drah a výkazů materiálu projektu a souhrnných částí dokumentace stavby.
2: 4m*2+4,08m*2</t>
  </si>
  <si>
    <t>Položka zahrnuje:
dodání a pokládku betonových obrubníků o rozměrech předepsaných zadávací dokumentací
betonové lože i boční betonovou opěrku.</t>
  </si>
  <si>
    <t>917223</t>
  </si>
  <si>
    <t>SILNIČNÍ A CHODNÍKOVÉ OBRUBY Z BETONOVÝCH OBRUBNÍKŮ ŠÍŘ 100MM</t>
  </si>
  <si>
    <t>Obrubník okolo chodníku</t>
  </si>
  <si>
    <t>1: Dle technické zprávy, výkresových příloh projektové dokumentace, TKP staveb státních drah a výkazů materiálu projektu a souhrnných částí dokumentace stavby.
2: 6,3m+1,1m+1,2m+2,86m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</si>
</sst>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5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49" fontId="5" fillId="3" borderId="2" xfId="1" applyNumberFormat="1" applyFont="1" applyFill="1" applyBorder="1" applyAlignment="1">
      <alignment horizontal="left" vertical="center" inden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6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49" fontId="5" fillId="4" borderId="2" xfId="1" applyNumberFormat="1" applyFont="1" applyFill="1" applyBorder="1" applyAlignment="1">
      <alignment horizontal="left" vertical="center" indent="1"/>
    </xf>
    <xf numFmtId="0" fontId="8" fillId="2" borderId="1" xfId="1" applyFont="1" applyFill="1" applyBorder="1">
      <alignment vertical="center"/>
    </xf>
    <xf numFmtId="0" fontId="6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0" fontId="6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5" fillId="5" borderId="2" xfId="1" applyFont="1" applyFill="1" applyBorder="1" applyAlignment="1">
      <alignment horizontal="left" vertical="center" indent="1"/>
    </xf>
    <xf numFmtId="0" fontId="9" fillId="6" borderId="2" xfId="1" applyFont="1" applyFill="1" applyBorder="1" applyAlignment="1">
      <alignment horizontal="center" vertical="center" wrapText="1"/>
    </xf>
    <xf numFmtId="49" fontId="9" fillId="6" borderId="2" xfId="1" applyNumberFormat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right" vertical="top" wrapText="1"/>
    </xf>
    <xf numFmtId="49" fontId="9" fillId="6" borderId="2" xfId="1" applyNumberFormat="1" applyFont="1" applyFill="1" applyBorder="1" applyAlignment="1">
      <alignment horizontal="right" vertical="top" wrapText="1"/>
    </xf>
    <xf numFmtId="0" fontId="9" fillId="6" borderId="2" xfId="1" applyFont="1" applyFill="1" applyBorder="1" applyAlignment="1">
      <alignment horizontal="center" vertical="top"/>
    </xf>
    <xf numFmtId="4" fontId="9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10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1" fillId="7" borderId="4" xfId="1" applyFont="1" applyFill="1" applyBorder="1" applyAlignment="1">
      <alignment horizontal="left" vertical="top" wrapText="1"/>
    </xf>
    <xf numFmtId="0" fontId="11" fillId="7" borderId="4" xfId="1" applyFont="1" applyFill="1" applyBorder="1" applyAlignment="1">
      <alignment horizontal="right" vertical="top" wrapText="1"/>
    </xf>
    <xf numFmtId="49" fontId="11" fillId="7" borderId="4" xfId="1" applyNumberFormat="1" applyFont="1" applyFill="1" applyBorder="1" applyAlignment="1">
      <alignment horizontal="right" vertical="top" wrapText="1"/>
    </xf>
    <xf numFmtId="0" fontId="11" fillId="7" borderId="4" xfId="1" applyFont="1" applyFill="1" applyBorder="1" applyAlignment="1">
      <alignment horizontal="center" vertical="top" wrapText="1"/>
    </xf>
    <xf numFmtId="0" fontId="11" fillId="7" borderId="4" xfId="1" applyFont="1" applyFill="1" applyBorder="1" applyAlignment="1">
      <alignment horizontal="left" vertical="top"/>
    </xf>
    <xf numFmtId="164" fontId="11" fillId="7" borderId="4" xfId="1" applyNumberFormat="1" applyFont="1" applyFill="1" applyBorder="1" applyAlignment="1">
      <alignment horizontal="center" vertical="top" wrapText="1"/>
    </xf>
    <xf numFmtId="4" fontId="11" fillId="7" borderId="4" xfId="1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right" vertical="top" wrapText="1"/>
    </xf>
    <xf numFmtId="49" fontId="12" fillId="0" borderId="2" xfId="1" applyNumberFormat="1" applyFont="1" applyBorder="1" applyAlignment="1">
      <alignment horizontal="right" vertical="top" wrapText="1"/>
    </xf>
    <xf numFmtId="0" fontId="12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left" vertical="top" wrapText="1"/>
    </xf>
    <xf numFmtId="164" fontId="12" fillId="0" borderId="2" xfId="1" applyNumberFormat="1" applyFont="1" applyBorder="1" applyAlignment="1">
      <alignment horizontal="center" vertical="top" wrapText="1"/>
    </xf>
    <xf numFmtId="4" fontId="12" fillId="0" borderId="2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right" vertical="top" wrapText="1"/>
    </xf>
    <xf numFmtId="49" fontId="12" fillId="0" borderId="5" xfId="1" applyNumberFormat="1" applyFont="1" applyBorder="1" applyAlignment="1">
      <alignment horizontal="right" vertical="top" wrapText="1"/>
    </xf>
    <xf numFmtId="0" fontId="12" fillId="0" borderId="6" xfId="1" applyFont="1" applyBorder="1" applyAlignment="1">
      <alignment horizontal="center" vertical="top" wrapText="1"/>
    </xf>
    <xf numFmtId="0" fontId="12" fillId="0" borderId="7" xfId="1" applyFont="1" applyBorder="1" applyAlignment="1">
      <alignment horizontal="center" vertical="top" wrapText="1"/>
    </xf>
    <xf numFmtId="164" fontId="12" fillId="0" borderId="5" xfId="1" applyNumberFormat="1" applyFont="1" applyBorder="1" applyAlignment="1">
      <alignment horizontal="center" vertical="top" wrapText="1"/>
    </xf>
    <xf numFmtId="4" fontId="12" fillId="0" borderId="5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2" fillId="0" borderId="0" xfId="1" applyFont="1" applyAlignment="1">
      <alignment horizontal="right" vertical="top" wrapText="1"/>
    </xf>
    <xf numFmtId="49" fontId="12" fillId="0" borderId="0" xfId="1" applyNumberFormat="1" applyFont="1" applyAlignment="1">
      <alignment horizontal="right" vertical="top" wrapText="1"/>
    </xf>
    <xf numFmtId="0" fontId="12" fillId="0" borderId="3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left" vertical="top" wrapText="1"/>
    </xf>
    <xf numFmtId="0" fontId="12" fillId="0" borderId="8" xfId="1" applyFont="1" applyBorder="1" applyAlignment="1">
      <alignment horizontal="center" vertical="top" wrapText="1"/>
    </xf>
    <xf numFmtId="164" fontId="12" fillId="0" borderId="0" xfId="1" applyNumberFormat="1" applyFont="1" applyAlignment="1">
      <alignment horizontal="center" vertical="top" wrapText="1"/>
    </xf>
    <xf numFmtId="4" fontId="12" fillId="0" borderId="0" xfId="1" applyNumberFormat="1" applyFont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right" vertical="top" wrapText="1"/>
    </xf>
    <xf numFmtId="49" fontId="12" fillId="0" borderId="1" xfId="1" applyNumberFormat="1" applyFont="1" applyBorder="1" applyAlignment="1">
      <alignment horizontal="right" vertical="top" wrapText="1"/>
    </xf>
    <xf numFmtId="0" fontId="12" fillId="0" borderId="9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164" fontId="12" fillId="0" borderId="1" xfId="1" applyNumberFormat="1" applyFont="1" applyBorder="1" applyAlignment="1">
      <alignment horizontal="center" vertical="top" wrapText="1"/>
    </xf>
    <xf numFmtId="4" fontId="12" fillId="0" borderId="1" xfId="1" applyNumberFormat="1" applyFont="1" applyBorder="1" applyAlignment="1">
      <alignment horizontal="center" vertical="top" wrapText="1"/>
    </xf>
    <xf numFmtId="0" fontId="11" fillId="7" borderId="4" xfId="1" applyFont="1" applyFill="1" applyBorder="1" applyAlignment="1">
      <alignment horizontal="right" vertical="top"/>
    </xf>
    <xf numFmtId="49" fontId="11" fillId="7" borderId="4" xfId="1" applyNumberFormat="1" applyFont="1" applyFill="1" applyBorder="1" applyAlignment="1">
      <alignment horizontal="right" vertical="top"/>
    </xf>
    <xf numFmtId="0" fontId="11" fillId="7" borderId="4" xfId="1" applyFont="1" applyFill="1" applyBorder="1" applyAlignment="1">
      <alignment vertical="top"/>
    </xf>
    <xf numFmtId="0" fontId="11" fillId="7" borderId="4" xfId="1" applyFont="1" applyFill="1" applyBorder="1" applyAlignment="1">
      <alignment horizontal="center" vertical="top"/>
    </xf>
    <xf numFmtId="164" fontId="11" fillId="7" borderId="4" xfId="1" applyNumberFormat="1" applyFont="1" applyFill="1" applyBorder="1" applyAlignment="1">
      <alignment horizontal="center" vertical="top"/>
    </xf>
    <xf numFmtId="4" fontId="11" fillId="7" borderId="4" xfId="1" applyNumberFormat="1" applyFont="1" applyFill="1" applyBorder="1" applyAlignment="1">
      <alignment horizontal="center" vertical="top"/>
    </xf>
    <xf numFmtId="0" fontId="10" fillId="0" borderId="2" xfId="1" applyFont="1" applyBorder="1" applyAlignment="1">
      <alignment horizontal="left" vertical="top"/>
    </xf>
    <xf numFmtId="0" fontId="10" fillId="0" borderId="2" xfId="1" applyFont="1" applyBorder="1" applyAlignment="1">
      <alignment horizontal="right" vertical="top" wrapText="1"/>
    </xf>
    <xf numFmtId="49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vertical="top" wrapText="1"/>
    </xf>
    <xf numFmtId="0" fontId="10" fillId="0" borderId="2" xfId="1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" fontId="10" fillId="0" borderId="2" xfId="1" applyNumberFormat="1" applyFont="1" applyBorder="1" applyAlignment="1">
      <alignment horizontal="center" vertical="top"/>
    </xf>
    <xf numFmtId="0" fontId="10" fillId="0" borderId="5" xfId="1" applyFont="1" applyBorder="1" applyAlignment="1">
      <alignment horizontal="left" vertical="top"/>
    </xf>
    <xf numFmtId="0" fontId="10" fillId="0" borderId="5" xfId="1" applyFont="1" applyBorder="1" applyAlignment="1">
      <alignment horizontal="right" vertical="top" wrapText="1"/>
    </xf>
    <xf numFmtId="49" fontId="10" fillId="0" borderId="5" xfId="1" applyNumberFormat="1" applyFont="1" applyBorder="1" applyAlignment="1">
      <alignment horizontal="right" vertical="top" wrapText="1"/>
    </xf>
    <xf numFmtId="0" fontId="10" fillId="0" borderId="6" xfId="1" applyFont="1" applyBorder="1" applyAlignment="1">
      <alignment vertical="top" wrapText="1"/>
    </xf>
    <xf numFmtId="0" fontId="10" fillId="0" borderId="7" xfId="1" applyFont="1" applyBorder="1" applyAlignment="1">
      <alignment horizontal="center" vertical="top"/>
    </xf>
    <xf numFmtId="164" fontId="10" fillId="0" borderId="5" xfId="1" applyNumberFormat="1" applyFont="1" applyBorder="1" applyAlignment="1">
      <alignment horizontal="center" vertical="top"/>
    </xf>
    <xf numFmtId="4" fontId="10" fillId="0" borderId="5" xfId="1" applyNumberFormat="1" applyFont="1" applyBorder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49" fontId="10" fillId="0" borderId="0" xfId="1" applyNumberFormat="1" applyFont="1" applyAlignment="1">
      <alignment horizontal="right" vertical="top" wrapText="1"/>
    </xf>
    <xf numFmtId="0" fontId="10" fillId="0" borderId="3" xfId="1" applyFont="1" applyBorder="1" applyAlignment="1">
      <alignment vertical="top" wrapText="1"/>
    </xf>
    <xf numFmtId="0" fontId="14" fillId="0" borderId="2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center" vertical="top"/>
    </xf>
    <xf numFmtId="16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0" fontId="10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right" vertical="top"/>
    </xf>
    <xf numFmtId="49" fontId="10" fillId="0" borderId="1" xfId="1" applyNumberFormat="1" applyFont="1" applyBorder="1" applyAlignment="1">
      <alignment horizontal="right" vertical="top"/>
    </xf>
    <xf numFmtId="0" fontId="10" fillId="0" borderId="9" xfId="1" applyFont="1" applyBorder="1" applyAlignment="1">
      <alignment vertical="top"/>
    </xf>
    <xf numFmtId="0" fontId="15" fillId="0" borderId="10" xfId="1" applyFont="1" applyBorder="1" applyAlignment="1">
      <alignment horizontal="center" vertical="top"/>
    </xf>
    <xf numFmtId="164" fontId="10" fillId="0" borderId="1" xfId="1" applyNumberFormat="1" applyFont="1" applyBorder="1" applyAlignment="1">
      <alignment horizontal="center" vertical="top"/>
    </xf>
    <xf numFmtId="4" fontId="10" fillId="0" borderId="1" xfId="1" applyNumberFormat="1" applyFont="1" applyBorder="1" applyAlignment="1">
      <alignment horizontal="center" vertical="top"/>
    </xf>
    <xf numFmtId="0" fontId="1" fillId="0" borderId="2" xfId="1" applyBorder="1" applyAlignment="1">
      <alignment vertical="top"/>
    </xf>
    <xf numFmtId="0" fontId="10" fillId="0" borderId="2" xfId="1" quotePrefix="1" applyFont="1" applyBorder="1" applyAlignment="1">
      <alignment vertical="top" wrapText="1"/>
    </xf>
    <xf numFmtId="0" fontId="14" fillId="0" borderId="2" xfId="1" quotePrefix="1" applyFont="1" applyBorder="1" applyAlignment="1">
      <alignment vertical="top" wrapText="1"/>
    </xf>
    <xf numFmtId="0" fontId="10" fillId="0" borderId="0" xfId="1" applyFont="1" applyAlignment="1">
      <alignment horizontal="right" vertical="top"/>
    </xf>
    <xf numFmtId="49" fontId="10" fillId="0" borderId="0" xfId="1" applyNumberFormat="1" applyFont="1" applyAlignment="1">
      <alignment horizontal="right" vertical="top"/>
    </xf>
    <xf numFmtId="0" fontId="10" fillId="0" borderId="3" xfId="1" applyFont="1" applyBorder="1" applyAlignment="1">
      <alignment vertical="top"/>
    </xf>
    <xf numFmtId="0" fontId="10" fillId="0" borderId="2" xfId="1" applyFont="1" applyBorder="1" applyAlignment="1">
      <alignment vertical="top"/>
    </xf>
    <xf numFmtId="0" fontId="15" fillId="0" borderId="8" xfId="1" applyFont="1" applyBorder="1" applyAlignment="1">
      <alignment horizontal="center" vertical="top"/>
    </xf>
    <xf numFmtId="0" fontId="11" fillId="7" borderId="1" xfId="1" applyFont="1" applyFill="1" applyBorder="1" applyAlignment="1">
      <alignment horizontal="left" vertical="top"/>
    </xf>
    <xf numFmtId="0" fontId="11" fillId="7" borderId="1" xfId="1" applyFont="1" applyFill="1" applyBorder="1" applyAlignment="1">
      <alignment horizontal="right" vertical="top"/>
    </xf>
    <xf numFmtId="49" fontId="11" fillId="7" borderId="1" xfId="1" applyNumberFormat="1" applyFont="1" applyFill="1" applyBorder="1" applyAlignment="1">
      <alignment horizontal="right" vertical="top"/>
    </xf>
    <xf numFmtId="0" fontId="11" fillId="7" borderId="1" xfId="1" applyFont="1" applyFill="1" applyBorder="1" applyAlignment="1">
      <alignment vertical="top"/>
    </xf>
    <xf numFmtId="0" fontId="11" fillId="7" borderId="1" xfId="1" applyFont="1" applyFill="1" applyBorder="1" applyAlignment="1">
      <alignment horizontal="center" vertical="top"/>
    </xf>
    <xf numFmtId="164" fontId="11" fillId="7" borderId="1" xfId="1" applyNumberFormat="1" applyFont="1" applyFill="1" applyBorder="1" applyAlignment="1">
      <alignment horizontal="center" vertical="top"/>
    </xf>
    <xf numFmtId="4" fontId="11" fillId="7" borderId="1" xfId="1" applyNumberFormat="1" applyFont="1" applyFill="1" applyBorder="1" applyAlignment="1">
      <alignment horizontal="center" vertical="top"/>
    </xf>
    <xf numFmtId="0" fontId="14" fillId="0" borderId="2" xfId="1" applyFont="1" applyBorder="1" applyAlignment="1">
      <alignment vertical="top" wrapText="1"/>
    </xf>
    <xf numFmtId="0" fontId="10" fillId="0" borderId="11" xfId="1" applyFont="1" applyBorder="1" applyAlignment="1">
      <alignment horizontal="left" vertical="top"/>
    </xf>
    <xf numFmtId="0" fontId="10" fillId="0" borderId="12" xfId="1" applyFont="1" applyBorder="1" applyAlignment="1">
      <alignment horizontal="right" vertical="top" wrapText="1"/>
    </xf>
    <xf numFmtId="49" fontId="10" fillId="0" borderId="12" xfId="1" applyNumberFormat="1" applyFont="1" applyBorder="1" applyAlignment="1">
      <alignment horizontal="right" vertical="top" wrapText="1"/>
    </xf>
    <xf numFmtId="0" fontId="10" fillId="0" borderId="12" xfId="1" applyFont="1" applyBorder="1" applyAlignment="1">
      <alignment vertical="top" wrapText="1"/>
    </xf>
    <xf numFmtId="0" fontId="10" fillId="0" borderId="13" xfId="1" applyFont="1" applyBorder="1" applyAlignment="1">
      <alignment horizontal="left" vertical="top" wrapText="1"/>
    </xf>
    <xf numFmtId="0" fontId="10" fillId="0" borderId="12" xfId="1" applyFont="1" applyBorder="1" applyAlignment="1">
      <alignment horizontal="center" vertical="top"/>
    </xf>
    <xf numFmtId="164" fontId="10" fillId="0" borderId="12" xfId="1" applyNumberFormat="1" applyFont="1" applyBorder="1" applyAlignment="1">
      <alignment horizontal="center" vertical="top"/>
    </xf>
    <xf numFmtId="4" fontId="10" fillId="0" borderId="12" xfId="1" applyNumberFormat="1" applyFont="1" applyBorder="1" applyAlignment="1">
      <alignment horizontal="center" vertical="top"/>
    </xf>
    <xf numFmtId="4" fontId="10" fillId="0" borderId="13" xfId="1" applyNumberFormat="1" applyFont="1" applyBorder="1" applyAlignment="1">
      <alignment horizontal="center" vertical="top"/>
    </xf>
    <xf numFmtId="49" fontId="1" fillId="0" borderId="0" xfId="1" applyNumberFormat="1">
      <alignment vertical="center"/>
    </xf>
  </cellXfs>
  <cellStyles count="2">
    <cellStyle name="Normální" xfId="0" builtinId="0"/>
    <cellStyle name="normální 3" xfId="1" xr:uid="{6C52C680-61C0-45C8-BD2E-6EF284493B02}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C589C-4BCC-4535-864A-4D7ACCF3B6C3}">
  <sheetPr>
    <pageSetUpPr fitToPage="1"/>
  </sheetPr>
  <dimension ref="A1:T89"/>
  <sheetViews>
    <sheetView tabSelected="1" view="pageBreakPreview" zoomScaleNormal="85" zoomScaleSheetLayoutView="100" workbookViewId="0">
      <pane ySplit="7" topLeftCell="A8" activePane="bottomLeft" state="frozen"/>
      <selection pane="bottomLeft" activeCell="B8" sqref="B8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34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0" width="9.140625" style="1"/>
    <col min="11" max="11" width="40.7109375" style="4" customWidth="1"/>
    <col min="12" max="12" width="9.140625" style="1"/>
    <col min="13" max="13" width="11.42578125" style="1" bestFit="1" customWidth="1"/>
    <col min="14" max="14" width="9.140625" style="1"/>
    <col min="15" max="15" width="9.140625" style="1" customWidth="1"/>
    <col min="16" max="16" width="9.140625" style="5" customWidth="1"/>
    <col min="17" max="17" width="9.140625" style="1" customWidth="1"/>
    <col min="18" max="18" width="9.140625" style="5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5">
      <c r="A3" s="1" t="s">
        <v>1</v>
      </c>
      <c r="B3" s="11" t="s">
        <v>2</v>
      </c>
      <c r="C3" s="12"/>
      <c r="D3" s="13"/>
      <c r="E3" s="14" t="s">
        <v>3</v>
      </c>
      <c r="F3" s="2"/>
      <c r="G3" s="15"/>
      <c r="H3" s="16" t="str">
        <f>$C$4</f>
        <v>SO 11-72-01</v>
      </c>
      <c r="I3" s="17">
        <f>ROUND(SUMIF($A$8:$A$89,"SD",$I$8:$I$89),2)</f>
        <v>0</v>
      </c>
      <c r="J3" s="18"/>
      <c r="K3" s="19"/>
      <c r="R3" s="1"/>
    </row>
    <row r="4" spans="1:20" ht="15" customHeight="1" x14ac:dyDescent="0.25">
      <c r="A4" s="1" t="s">
        <v>4</v>
      </c>
      <c r="B4" s="20" t="s">
        <v>5</v>
      </c>
      <c r="C4" s="21" t="s">
        <v>6</v>
      </c>
      <c r="D4" s="22"/>
      <c r="E4" s="23" t="s">
        <v>7</v>
      </c>
      <c r="F4" s="8"/>
      <c r="G4" s="8"/>
      <c r="H4" s="24"/>
      <c r="I4" s="24"/>
      <c r="J4" s="18"/>
      <c r="K4" s="25"/>
    </row>
    <row r="5" spans="1:20" ht="12.75" customHeight="1" x14ac:dyDescent="0.25">
      <c r="A5" s="26" t="s">
        <v>8</v>
      </c>
      <c r="B5" s="26" t="s">
        <v>9</v>
      </c>
      <c r="C5" s="27" t="s">
        <v>10</v>
      </c>
      <c r="D5" s="26" t="s">
        <v>11</v>
      </c>
      <c r="E5" s="28" t="s">
        <v>12</v>
      </c>
      <c r="F5" s="26" t="s">
        <v>13</v>
      </c>
      <c r="G5" s="26" t="s">
        <v>14</v>
      </c>
      <c r="H5" s="26" t="s">
        <v>15</v>
      </c>
      <c r="I5" s="26"/>
    </row>
    <row r="6" spans="1:20" ht="12.75" customHeight="1" x14ac:dyDescent="0.25">
      <c r="A6" s="26"/>
      <c r="B6" s="26"/>
      <c r="C6" s="27"/>
      <c r="D6" s="26"/>
      <c r="E6" s="28"/>
      <c r="F6" s="26"/>
      <c r="G6" s="26"/>
      <c r="H6" s="29" t="s">
        <v>16</v>
      </c>
      <c r="I6" s="29" t="s">
        <v>17</v>
      </c>
    </row>
    <row r="7" spans="1:20" s="35" customFormat="1" ht="12.75" customHeight="1" x14ac:dyDescent="0.25">
      <c r="A7" s="30">
        <v>0</v>
      </c>
      <c r="B7" s="31"/>
      <c r="C7" s="32" t="s">
        <v>18</v>
      </c>
      <c r="D7" s="30" t="s">
        <v>19</v>
      </c>
      <c r="E7" s="33" t="s">
        <v>20</v>
      </c>
      <c r="F7" s="30" t="s">
        <v>21</v>
      </c>
      <c r="G7" s="30" t="s">
        <v>22</v>
      </c>
      <c r="H7" s="30" t="s">
        <v>23</v>
      </c>
      <c r="I7" s="34" t="s">
        <v>24</v>
      </c>
      <c r="K7" s="36"/>
      <c r="P7" s="37"/>
      <c r="R7" s="37"/>
      <c r="T7" s="38"/>
    </row>
    <row r="8" spans="1:20" s="35" customFormat="1" ht="12.75" customHeight="1" x14ac:dyDescent="0.25">
      <c r="A8" s="39" t="s">
        <v>25</v>
      </c>
      <c r="B8" s="40"/>
      <c r="C8" s="41" t="s">
        <v>26</v>
      </c>
      <c r="D8" s="42"/>
      <c r="E8" s="43" t="s">
        <v>27</v>
      </c>
      <c r="F8" s="42"/>
      <c r="G8" s="44"/>
      <c r="H8" s="45"/>
      <c r="I8" s="45">
        <f>SUM($I$9:$I$28)</f>
        <v>0</v>
      </c>
      <c r="K8" s="36"/>
      <c r="P8" s="37"/>
      <c r="R8" s="37"/>
      <c r="T8" s="38"/>
    </row>
    <row r="9" spans="1:20" s="35" customFormat="1" ht="25.5" x14ac:dyDescent="0.25">
      <c r="A9" s="46" t="s">
        <v>28</v>
      </c>
      <c r="B9" s="47">
        <v>1</v>
      </c>
      <c r="C9" s="48" t="s">
        <v>29</v>
      </c>
      <c r="D9" s="49"/>
      <c r="E9" s="50" t="s">
        <v>30</v>
      </c>
      <c r="F9" s="49" t="s">
        <v>31</v>
      </c>
      <c r="G9" s="51">
        <v>18.059999999999999</v>
      </c>
      <c r="H9" s="52"/>
      <c r="I9" s="52">
        <f>ROUND(G9*H9,2)</f>
        <v>0</v>
      </c>
      <c r="K9" s="36"/>
      <c r="P9" s="37"/>
      <c r="R9" s="37"/>
      <c r="T9" s="38"/>
    </row>
    <row r="10" spans="1:20" s="35" customFormat="1" x14ac:dyDescent="0.25">
      <c r="A10" s="53" t="s">
        <v>32</v>
      </c>
      <c r="B10" s="54"/>
      <c r="C10" s="55"/>
      <c r="D10" s="56"/>
      <c r="E10" s="50"/>
      <c r="F10" s="57"/>
      <c r="G10" s="58"/>
      <c r="H10" s="59"/>
      <c r="I10" s="59"/>
      <c r="K10" s="36"/>
      <c r="P10" s="37"/>
      <c r="R10" s="37"/>
      <c r="T10" s="38"/>
    </row>
    <row r="11" spans="1:20" s="35" customFormat="1" ht="51" x14ac:dyDescent="0.25">
      <c r="A11" s="60" t="s">
        <v>33</v>
      </c>
      <c r="B11" s="61"/>
      <c r="C11" s="62"/>
      <c r="D11" s="63"/>
      <c r="E11" s="64" t="s">
        <v>34</v>
      </c>
      <c r="F11" s="65"/>
      <c r="G11" s="66"/>
      <c r="H11" s="67"/>
      <c r="I11" s="67"/>
      <c r="K11" s="36"/>
      <c r="P11" s="37"/>
      <c r="R11" s="37"/>
      <c r="T11" s="38"/>
    </row>
    <row r="12" spans="1:20" s="35" customFormat="1" ht="114.75" x14ac:dyDescent="0.25">
      <c r="A12" s="68" t="s">
        <v>35</v>
      </c>
      <c r="B12" s="69"/>
      <c r="C12" s="70"/>
      <c r="D12" s="71"/>
      <c r="E12" s="50" t="s">
        <v>36</v>
      </c>
      <c r="F12" s="72"/>
      <c r="G12" s="73"/>
      <c r="H12" s="74"/>
      <c r="I12" s="74"/>
      <c r="K12" s="36"/>
      <c r="P12" s="37"/>
      <c r="R12" s="37"/>
      <c r="T12" s="38"/>
    </row>
    <row r="13" spans="1:20" s="35" customFormat="1" ht="38.25" x14ac:dyDescent="0.25">
      <c r="A13" s="46" t="s">
        <v>28</v>
      </c>
      <c r="B13" s="47">
        <v>2</v>
      </c>
      <c r="C13" s="48" t="s">
        <v>37</v>
      </c>
      <c r="D13" s="49"/>
      <c r="E13" s="50" t="s">
        <v>38</v>
      </c>
      <c r="F13" s="49" t="s">
        <v>31</v>
      </c>
      <c r="G13" s="51">
        <v>1</v>
      </c>
      <c r="H13" s="52"/>
      <c r="I13" s="52">
        <f>ROUND(G13*H13,2)</f>
        <v>0</v>
      </c>
      <c r="K13" s="36"/>
      <c r="P13" s="37"/>
      <c r="R13" s="37"/>
      <c r="T13" s="38"/>
    </row>
    <row r="14" spans="1:20" s="35" customFormat="1" x14ac:dyDescent="0.25">
      <c r="A14" s="53" t="s">
        <v>32</v>
      </c>
      <c r="B14" s="54"/>
      <c r="C14" s="55"/>
      <c r="D14" s="56"/>
      <c r="E14" s="50" t="s">
        <v>39</v>
      </c>
      <c r="F14" s="57"/>
      <c r="G14" s="58"/>
      <c r="H14" s="59"/>
      <c r="I14" s="59"/>
      <c r="K14" s="36"/>
      <c r="P14" s="37"/>
      <c r="R14" s="37"/>
      <c r="T14" s="38"/>
    </row>
    <row r="15" spans="1:20" s="35" customFormat="1" ht="51" x14ac:dyDescent="0.25">
      <c r="A15" s="60" t="s">
        <v>33</v>
      </c>
      <c r="B15" s="61"/>
      <c r="C15" s="62"/>
      <c r="D15" s="63"/>
      <c r="E15" s="64" t="s">
        <v>40</v>
      </c>
      <c r="F15" s="65"/>
      <c r="G15" s="66"/>
      <c r="H15" s="67"/>
      <c r="I15" s="67"/>
      <c r="K15" s="36"/>
      <c r="P15" s="37"/>
      <c r="R15" s="37"/>
      <c r="T15" s="38"/>
    </row>
    <row r="16" spans="1:20" s="35" customFormat="1" ht="114.75" x14ac:dyDescent="0.25">
      <c r="A16" s="68" t="s">
        <v>35</v>
      </c>
      <c r="B16" s="69"/>
      <c r="C16" s="70"/>
      <c r="D16" s="71"/>
      <c r="E16" s="50" t="s">
        <v>36</v>
      </c>
      <c r="F16" s="72"/>
      <c r="G16" s="73"/>
      <c r="H16" s="74"/>
      <c r="I16" s="74"/>
      <c r="K16" s="36"/>
      <c r="P16" s="37"/>
      <c r="R16" s="37"/>
      <c r="T16" s="38"/>
    </row>
    <row r="17" spans="1:20" s="35" customFormat="1" ht="25.5" x14ac:dyDescent="0.25">
      <c r="A17" s="46" t="s">
        <v>28</v>
      </c>
      <c r="B17" s="47">
        <v>3</v>
      </c>
      <c r="C17" s="48" t="s">
        <v>41</v>
      </c>
      <c r="D17" s="49"/>
      <c r="E17" s="50" t="s">
        <v>42</v>
      </c>
      <c r="F17" s="49" t="s">
        <v>31</v>
      </c>
      <c r="G17" s="51">
        <v>0.3</v>
      </c>
      <c r="H17" s="52"/>
      <c r="I17" s="52">
        <f>ROUND(G17*H17,2)</f>
        <v>0</v>
      </c>
      <c r="K17" s="36"/>
      <c r="P17" s="37"/>
      <c r="R17" s="37"/>
      <c r="T17" s="38"/>
    </row>
    <row r="18" spans="1:20" s="35" customFormat="1" x14ac:dyDescent="0.25">
      <c r="A18" s="53" t="s">
        <v>32</v>
      </c>
      <c r="B18" s="54"/>
      <c r="C18" s="55"/>
      <c r="D18" s="56"/>
      <c r="E18" s="50"/>
      <c r="F18" s="57"/>
      <c r="G18" s="58"/>
      <c r="H18" s="59"/>
      <c r="I18" s="59"/>
      <c r="K18" s="36"/>
      <c r="P18" s="37"/>
      <c r="R18" s="37"/>
      <c r="T18" s="38"/>
    </row>
    <row r="19" spans="1:20" s="35" customFormat="1" ht="51" x14ac:dyDescent="0.25">
      <c r="A19" s="60" t="s">
        <v>33</v>
      </c>
      <c r="B19" s="61"/>
      <c r="C19" s="62"/>
      <c r="D19" s="63"/>
      <c r="E19" s="64" t="s">
        <v>43</v>
      </c>
      <c r="F19" s="65"/>
      <c r="G19" s="66"/>
      <c r="H19" s="67"/>
      <c r="I19" s="67"/>
      <c r="K19" s="36"/>
      <c r="P19" s="37"/>
      <c r="R19" s="37"/>
      <c r="T19" s="38"/>
    </row>
    <row r="20" spans="1:20" s="35" customFormat="1" ht="114.75" x14ac:dyDescent="0.25">
      <c r="A20" s="68" t="s">
        <v>35</v>
      </c>
      <c r="B20" s="69"/>
      <c r="C20" s="70"/>
      <c r="D20" s="71"/>
      <c r="E20" s="50" t="s">
        <v>36</v>
      </c>
      <c r="F20" s="72"/>
      <c r="G20" s="73"/>
      <c r="H20" s="74"/>
      <c r="I20" s="74"/>
      <c r="K20" s="36"/>
      <c r="P20" s="37"/>
      <c r="R20" s="37"/>
      <c r="T20" s="38"/>
    </row>
    <row r="21" spans="1:20" s="35" customFormat="1" x14ac:dyDescent="0.25">
      <c r="A21" s="46" t="s">
        <v>28</v>
      </c>
      <c r="B21" s="47">
        <v>4</v>
      </c>
      <c r="C21" s="48" t="s">
        <v>44</v>
      </c>
      <c r="D21" s="49"/>
      <c r="E21" s="50" t="s">
        <v>45</v>
      </c>
      <c r="F21" s="49" t="s">
        <v>46</v>
      </c>
      <c r="G21" s="51">
        <v>1</v>
      </c>
      <c r="H21" s="52"/>
      <c r="I21" s="52">
        <f>ROUND(G21*H21,2)</f>
        <v>0</v>
      </c>
      <c r="K21" s="36"/>
      <c r="P21" s="37"/>
      <c r="R21" s="37"/>
      <c r="T21" s="38"/>
    </row>
    <row r="22" spans="1:20" s="35" customFormat="1" x14ac:dyDescent="0.25">
      <c r="A22" s="53" t="s">
        <v>32</v>
      </c>
      <c r="B22" s="54"/>
      <c r="C22" s="55"/>
      <c r="D22" s="56"/>
      <c r="E22" s="50" t="s">
        <v>47</v>
      </c>
      <c r="F22" s="57"/>
      <c r="G22" s="58"/>
      <c r="H22" s="59"/>
      <c r="I22" s="59"/>
      <c r="K22" s="36"/>
      <c r="P22" s="37"/>
      <c r="R22" s="37"/>
      <c r="T22" s="38"/>
    </row>
    <row r="23" spans="1:20" s="35" customFormat="1" ht="51" x14ac:dyDescent="0.25">
      <c r="A23" s="60" t="s">
        <v>33</v>
      </c>
      <c r="B23" s="61"/>
      <c r="C23" s="62"/>
      <c r="D23" s="63"/>
      <c r="E23" s="64" t="s">
        <v>48</v>
      </c>
      <c r="F23" s="65"/>
      <c r="G23" s="66"/>
      <c r="H23" s="67"/>
      <c r="I23" s="67"/>
      <c r="K23" s="36"/>
      <c r="P23" s="37"/>
      <c r="R23" s="37"/>
      <c r="T23" s="38"/>
    </row>
    <row r="24" spans="1:20" s="35" customFormat="1" x14ac:dyDescent="0.25">
      <c r="A24" s="68" t="s">
        <v>35</v>
      </c>
      <c r="B24" s="69"/>
      <c r="C24" s="70"/>
      <c r="D24" s="71"/>
      <c r="E24" s="50" t="s">
        <v>49</v>
      </c>
      <c r="F24" s="72"/>
      <c r="G24" s="73"/>
      <c r="H24" s="74"/>
      <c r="I24" s="74"/>
      <c r="K24" s="36"/>
      <c r="P24" s="37"/>
      <c r="R24" s="37"/>
      <c r="T24" s="38"/>
    </row>
    <row r="25" spans="1:20" s="35" customFormat="1" x14ac:dyDescent="0.25">
      <c r="A25" s="46" t="s">
        <v>28</v>
      </c>
      <c r="B25" s="47">
        <v>5</v>
      </c>
      <c r="C25" s="48" t="s">
        <v>50</v>
      </c>
      <c r="D25" s="49"/>
      <c r="E25" s="50" t="s">
        <v>51</v>
      </c>
      <c r="F25" s="49" t="s">
        <v>52</v>
      </c>
      <c r="G25" s="51">
        <v>1</v>
      </c>
      <c r="H25" s="52"/>
      <c r="I25" s="52">
        <f>ROUND(G25*H25,2)</f>
        <v>0</v>
      </c>
      <c r="K25" s="36"/>
      <c r="P25" s="37"/>
      <c r="R25" s="37"/>
      <c r="T25" s="38"/>
    </row>
    <row r="26" spans="1:20" s="35" customFormat="1" x14ac:dyDescent="0.25">
      <c r="A26" s="53" t="s">
        <v>32</v>
      </c>
      <c r="B26" s="54"/>
      <c r="C26" s="55"/>
      <c r="D26" s="56"/>
      <c r="E26" s="50"/>
      <c r="F26" s="57"/>
      <c r="G26" s="58"/>
      <c r="H26" s="59"/>
      <c r="I26" s="59"/>
      <c r="K26" s="36"/>
      <c r="P26" s="37"/>
      <c r="R26" s="37"/>
      <c r="T26" s="38"/>
    </row>
    <row r="27" spans="1:20" s="35" customFormat="1" ht="51" x14ac:dyDescent="0.25">
      <c r="A27" s="60" t="s">
        <v>33</v>
      </c>
      <c r="B27" s="61"/>
      <c r="C27" s="62"/>
      <c r="D27" s="63"/>
      <c r="E27" s="64" t="s">
        <v>48</v>
      </c>
      <c r="F27" s="65"/>
      <c r="G27" s="66"/>
      <c r="H27" s="67"/>
      <c r="I27" s="67"/>
      <c r="K27" s="36"/>
      <c r="P27" s="37"/>
      <c r="R27" s="37"/>
      <c r="T27" s="38"/>
    </row>
    <row r="28" spans="1:20" s="35" customFormat="1" ht="76.5" x14ac:dyDescent="0.25">
      <c r="A28" s="68" t="s">
        <v>35</v>
      </c>
      <c r="B28" s="69"/>
      <c r="C28" s="70"/>
      <c r="D28" s="71"/>
      <c r="E28" s="50" t="s">
        <v>53</v>
      </c>
      <c r="F28" s="72"/>
      <c r="G28" s="73"/>
      <c r="H28" s="74"/>
      <c r="I28" s="74"/>
      <c r="K28" s="36"/>
      <c r="P28" s="37"/>
      <c r="R28" s="37"/>
      <c r="T28" s="38"/>
    </row>
    <row r="29" spans="1:20" s="35" customFormat="1" ht="12.75" customHeight="1" x14ac:dyDescent="0.25">
      <c r="A29" s="43" t="s">
        <v>25</v>
      </c>
      <c r="B29" s="75"/>
      <c r="C29" s="76" t="s">
        <v>54</v>
      </c>
      <c r="D29" s="77"/>
      <c r="E29" s="43" t="s">
        <v>55</v>
      </c>
      <c r="F29" s="78"/>
      <c r="G29" s="79"/>
      <c r="H29" s="80"/>
      <c r="I29" s="80">
        <f>SUM($I$30:$I$41)</f>
        <v>0</v>
      </c>
      <c r="K29" s="36"/>
      <c r="P29" s="37"/>
      <c r="R29" s="37"/>
      <c r="T29" s="38"/>
    </row>
    <row r="30" spans="1:20" s="35" customFormat="1" x14ac:dyDescent="0.25">
      <c r="A30" s="81" t="s">
        <v>28</v>
      </c>
      <c r="B30" s="82">
        <v>6</v>
      </c>
      <c r="C30" s="83" t="s">
        <v>56</v>
      </c>
      <c r="D30" s="84"/>
      <c r="E30" s="46" t="s">
        <v>57</v>
      </c>
      <c r="F30" s="85" t="s">
        <v>58</v>
      </c>
      <c r="G30" s="86">
        <v>4</v>
      </c>
      <c r="H30" s="87"/>
      <c r="I30" s="87">
        <f>ROUND(G30*H30,2)</f>
        <v>0</v>
      </c>
      <c r="K30" s="36"/>
      <c r="P30" s="37"/>
      <c r="R30" s="37"/>
      <c r="T30" s="38"/>
    </row>
    <row r="31" spans="1:20" s="35" customFormat="1" x14ac:dyDescent="0.25">
      <c r="A31" s="88" t="s">
        <v>32</v>
      </c>
      <c r="B31" s="89"/>
      <c r="C31" s="90"/>
      <c r="D31" s="91"/>
      <c r="E31" s="46"/>
      <c r="F31" s="92"/>
      <c r="G31" s="93"/>
      <c r="H31" s="94"/>
      <c r="I31" s="94"/>
      <c r="K31" s="36"/>
      <c r="P31" s="37"/>
      <c r="R31" s="37"/>
      <c r="T31" s="38"/>
    </row>
    <row r="32" spans="1:20" s="35" customFormat="1" ht="51" x14ac:dyDescent="0.25">
      <c r="A32" s="36" t="s">
        <v>33</v>
      </c>
      <c r="B32" s="95"/>
      <c r="C32" s="96"/>
      <c r="D32" s="97"/>
      <c r="E32" s="98" t="s">
        <v>59</v>
      </c>
      <c r="F32" s="99"/>
      <c r="G32" s="100"/>
      <c r="H32" s="101"/>
      <c r="I32" s="101"/>
      <c r="K32" s="36"/>
      <c r="P32" s="37"/>
      <c r="R32" s="37"/>
      <c r="T32" s="38"/>
    </row>
    <row r="33" spans="1:20" s="35" customFormat="1" ht="12.75" customHeight="1" x14ac:dyDescent="0.25">
      <c r="A33" s="102" t="s">
        <v>35</v>
      </c>
      <c r="B33" s="103"/>
      <c r="C33" s="104"/>
      <c r="D33" s="105"/>
      <c r="E33" s="81" t="s">
        <v>60</v>
      </c>
      <c r="F33" s="106" t="s">
        <v>61</v>
      </c>
      <c r="G33" s="107"/>
      <c r="H33" s="108"/>
      <c r="I33" s="108"/>
      <c r="K33" s="36"/>
      <c r="P33" s="37"/>
      <c r="R33" s="37"/>
      <c r="T33" s="38"/>
    </row>
    <row r="34" spans="1:20" s="35" customFormat="1" x14ac:dyDescent="0.25">
      <c r="A34" s="81" t="s">
        <v>28</v>
      </c>
      <c r="B34" s="82">
        <v>7</v>
      </c>
      <c r="C34" s="83" t="s">
        <v>62</v>
      </c>
      <c r="D34" s="84"/>
      <c r="E34" s="46" t="s">
        <v>63</v>
      </c>
      <c r="F34" s="85" t="s">
        <v>64</v>
      </c>
      <c r="G34" s="86">
        <v>7.5</v>
      </c>
      <c r="H34" s="87"/>
      <c r="I34" s="87">
        <f>ROUND(G34*H34,2)</f>
        <v>0</v>
      </c>
      <c r="K34" s="36"/>
      <c r="P34" s="37"/>
      <c r="R34" s="37"/>
      <c r="T34" s="38"/>
    </row>
    <row r="35" spans="1:20" s="35" customFormat="1" x14ac:dyDescent="0.25">
      <c r="A35" s="88" t="s">
        <v>32</v>
      </c>
      <c r="B35" s="89"/>
      <c r="C35" s="90"/>
      <c r="D35" s="91"/>
      <c r="E35" s="46"/>
      <c r="F35" s="92"/>
      <c r="G35" s="93"/>
      <c r="H35" s="94"/>
      <c r="I35" s="94"/>
      <c r="K35" s="36"/>
      <c r="P35" s="37"/>
      <c r="R35" s="37"/>
      <c r="T35" s="38"/>
    </row>
    <row r="36" spans="1:20" s="35" customFormat="1" ht="51" x14ac:dyDescent="0.25">
      <c r="A36" s="36" t="s">
        <v>33</v>
      </c>
      <c r="B36" s="95"/>
      <c r="C36" s="96"/>
      <c r="D36" s="97"/>
      <c r="E36" s="98" t="s">
        <v>65</v>
      </c>
      <c r="F36" s="99"/>
      <c r="G36" s="100"/>
      <c r="H36" s="101"/>
      <c r="I36" s="101"/>
      <c r="K36" s="36"/>
      <c r="P36" s="37"/>
      <c r="R36" s="37"/>
      <c r="T36" s="38"/>
    </row>
    <row r="37" spans="1:20" s="35" customFormat="1" ht="12.75" customHeight="1" x14ac:dyDescent="0.25">
      <c r="A37" s="102" t="s">
        <v>35</v>
      </c>
      <c r="B37" s="103"/>
      <c r="C37" s="104"/>
      <c r="D37" s="105"/>
      <c r="E37" s="81" t="s">
        <v>66</v>
      </c>
      <c r="F37" s="106" t="s">
        <v>61</v>
      </c>
      <c r="G37" s="107"/>
      <c r="H37" s="108"/>
      <c r="I37" s="108"/>
      <c r="K37" s="36"/>
      <c r="P37" s="37"/>
      <c r="R37" s="37"/>
      <c r="T37" s="38"/>
    </row>
    <row r="38" spans="1:20" s="35" customFormat="1" x14ac:dyDescent="0.25">
      <c r="A38" s="109" t="s">
        <v>28</v>
      </c>
      <c r="B38" s="82">
        <v>8</v>
      </c>
      <c r="C38" s="83" t="s">
        <v>67</v>
      </c>
      <c r="D38" s="84"/>
      <c r="E38" s="84" t="s">
        <v>68</v>
      </c>
      <c r="F38" s="85" t="s">
        <v>64</v>
      </c>
      <c r="G38" s="86">
        <v>0.64000000000000012</v>
      </c>
      <c r="H38" s="87"/>
      <c r="I38" s="87">
        <f>ROUND(G38*H38,2)</f>
        <v>0</v>
      </c>
      <c r="K38" s="36"/>
      <c r="P38" s="37"/>
      <c r="R38" s="37"/>
      <c r="T38" s="38"/>
    </row>
    <row r="39" spans="1:20" s="35" customFormat="1" x14ac:dyDescent="0.25">
      <c r="A39" s="35" t="s">
        <v>32</v>
      </c>
      <c r="B39" s="95"/>
      <c r="C39" s="96"/>
      <c r="D39" s="97"/>
      <c r="E39" s="110" t="s">
        <v>69</v>
      </c>
      <c r="F39" s="99"/>
      <c r="G39" s="100"/>
      <c r="H39" s="101"/>
      <c r="I39" s="101"/>
      <c r="K39" s="36"/>
      <c r="P39" s="37"/>
      <c r="R39" s="37"/>
      <c r="T39" s="38"/>
    </row>
    <row r="40" spans="1:20" s="35" customFormat="1" ht="51" x14ac:dyDescent="0.25">
      <c r="A40" s="35" t="s">
        <v>33</v>
      </c>
      <c r="B40" s="95"/>
      <c r="C40" s="96"/>
      <c r="D40" s="97"/>
      <c r="E40" s="111" t="s">
        <v>70</v>
      </c>
      <c r="F40" s="99"/>
      <c r="G40" s="100"/>
      <c r="H40" s="101"/>
      <c r="I40" s="101"/>
      <c r="K40" s="36"/>
      <c r="P40" s="37"/>
      <c r="R40" s="37"/>
      <c r="T40" s="38"/>
    </row>
    <row r="41" spans="1:20" s="35" customFormat="1" ht="12.75" customHeight="1" x14ac:dyDescent="0.25">
      <c r="A41" s="35" t="s">
        <v>35</v>
      </c>
      <c r="B41" s="112"/>
      <c r="C41" s="113"/>
      <c r="D41" s="114"/>
      <c r="E41" s="115" t="s">
        <v>71</v>
      </c>
      <c r="F41" s="116" t="s">
        <v>61</v>
      </c>
      <c r="G41" s="100"/>
      <c r="H41" s="101"/>
      <c r="I41" s="101"/>
      <c r="K41" s="36"/>
      <c r="P41" s="37"/>
      <c r="R41" s="37"/>
      <c r="T41" s="38"/>
    </row>
    <row r="42" spans="1:20" s="35" customFormat="1" ht="12.75" customHeight="1" x14ac:dyDescent="0.25">
      <c r="A42" s="117" t="s">
        <v>25</v>
      </c>
      <c r="B42" s="118"/>
      <c r="C42" s="119" t="s">
        <v>18</v>
      </c>
      <c r="D42" s="120"/>
      <c r="E42" s="43" t="s">
        <v>72</v>
      </c>
      <c r="F42" s="121"/>
      <c r="G42" s="122"/>
      <c r="H42" s="123"/>
      <c r="I42" s="123">
        <f>SUM($I$43:$I$50)</f>
        <v>0</v>
      </c>
      <c r="K42" s="36"/>
      <c r="P42" s="37"/>
      <c r="R42" s="37"/>
      <c r="T42" s="38"/>
    </row>
    <row r="43" spans="1:20" s="35" customFormat="1" x14ac:dyDescent="0.25">
      <c r="A43" s="81" t="s">
        <v>28</v>
      </c>
      <c r="B43" s="82">
        <v>9</v>
      </c>
      <c r="C43" s="83" t="s">
        <v>73</v>
      </c>
      <c r="D43" s="84"/>
      <c r="E43" s="46" t="s">
        <v>74</v>
      </c>
      <c r="F43" s="85" t="s">
        <v>64</v>
      </c>
      <c r="G43" s="86">
        <v>0.8640000000000001</v>
      </c>
      <c r="H43" s="87"/>
      <c r="I43" s="87">
        <f>ROUND(G43*H43,2)</f>
        <v>0</v>
      </c>
      <c r="K43" s="36"/>
      <c r="P43" s="37"/>
      <c r="R43" s="37"/>
      <c r="T43" s="38"/>
    </row>
    <row r="44" spans="1:20" s="35" customFormat="1" x14ac:dyDescent="0.25">
      <c r="A44" s="88" t="s">
        <v>32</v>
      </c>
      <c r="B44" s="89"/>
      <c r="C44" s="90"/>
      <c r="D44" s="91"/>
      <c r="E44" s="46"/>
      <c r="F44" s="92"/>
      <c r="G44" s="93"/>
      <c r="H44" s="94"/>
      <c r="I44" s="94"/>
      <c r="K44" s="36"/>
      <c r="P44" s="37"/>
      <c r="R44" s="37"/>
      <c r="T44" s="38"/>
    </row>
    <row r="45" spans="1:20" s="35" customFormat="1" ht="51" x14ac:dyDescent="0.25">
      <c r="A45" s="36" t="s">
        <v>33</v>
      </c>
      <c r="B45" s="95"/>
      <c r="C45" s="96"/>
      <c r="D45" s="97"/>
      <c r="E45" s="98" t="s">
        <v>75</v>
      </c>
      <c r="F45" s="99"/>
      <c r="G45" s="100"/>
      <c r="H45" s="101"/>
      <c r="I45" s="101"/>
      <c r="K45" s="36"/>
      <c r="P45" s="37"/>
      <c r="R45" s="37"/>
      <c r="T45" s="38"/>
    </row>
    <row r="46" spans="1:20" s="35" customFormat="1" ht="12.75" customHeight="1" x14ac:dyDescent="0.25">
      <c r="A46" s="102" t="s">
        <v>35</v>
      </c>
      <c r="B46" s="103"/>
      <c r="C46" s="104"/>
      <c r="D46" s="105"/>
      <c r="E46" s="81" t="s">
        <v>76</v>
      </c>
      <c r="F46" s="106" t="s">
        <v>61</v>
      </c>
      <c r="G46" s="107"/>
      <c r="H46" s="108"/>
      <c r="I46" s="108"/>
      <c r="K46" s="36"/>
      <c r="P46" s="37"/>
      <c r="R46" s="37"/>
      <c r="T46" s="38"/>
    </row>
    <row r="47" spans="1:20" s="35" customFormat="1" x14ac:dyDescent="0.25">
      <c r="A47" s="109" t="s">
        <v>28</v>
      </c>
      <c r="B47" s="82">
        <v>10</v>
      </c>
      <c r="C47" s="83" t="s">
        <v>77</v>
      </c>
      <c r="D47" s="84"/>
      <c r="E47" s="84" t="s">
        <v>78</v>
      </c>
      <c r="F47" s="85" t="s">
        <v>64</v>
      </c>
      <c r="G47" s="86">
        <v>0.84</v>
      </c>
      <c r="H47" s="87"/>
      <c r="I47" s="87">
        <f>ROUND(G47*H47,2)</f>
        <v>0</v>
      </c>
      <c r="K47" s="36"/>
      <c r="P47" s="37"/>
      <c r="R47" s="37"/>
      <c r="T47" s="38"/>
    </row>
    <row r="48" spans="1:20" s="35" customFormat="1" x14ac:dyDescent="0.25">
      <c r="A48" s="35" t="s">
        <v>32</v>
      </c>
      <c r="B48" s="95"/>
      <c r="C48" s="96"/>
      <c r="D48" s="97"/>
      <c r="E48" s="84" t="s">
        <v>79</v>
      </c>
      <c r="F48" s="99"/>
      <c r="G48" s="100"/>
      <c r="H48" s="101"/>
      <c r="I48" s="101"/>
      <c r="K48" s="36"/>
      <c r="P48" s="37"/>
      <c r="R48" s="37"/>
      <c r="T48" s="38"/>
    </row>
    <row r="49" spans="1:20" s="35" customFormat="1" ht="51" x14ac:dyDescent="0.25">
      <c r="A49" s="35" t="s">
        <v>33</v>
      </c>
      <c r="B49" s="95"/>
      <c r="C49" s="96"/>
      <c r="D49" s="97"/>
      <c r="E49" s="124" t="s">
        <v>80</v>
      </c>
      <c r="F49" s="99"/>
      <c r="G49" s="100"/>
      <c r="H49" s="101"/>
      <c r="I49" s="101"/>
      <c r="K49" s="36"/>
      <c r="P49" s="37"/>
      <c r="R49" s="37"/>
      <c r="T49" s="38"/>
    </row>
    <row r="50" spans="1:20" s="35" customFormat="1" ht="12.75" customHeight="1" x14ac:dyDescent="0.25">
      <c r="A50" s="35" t="s">
        <v>35</v>
      </c>
      <c r="B50" s="112"/>
      <c r="C50" s="113"/>
      <c r="D50" s="114"/>
      <c r="E50" s="115" t="s">
        <v>81</v>
      </c>
      <c r="F50" s="116" t="s">
        <v>61</v>
      </c>
      <c r="G50" s="100"/>
      <c r="H50" s="101"/>
      <c r="I50" s="101"/>
      <c r="K50" s="36"/>
      <c r="P50" s="37"/>
      <c r="R50" s="37"/>
      <c r="T50" s="38"/>
    </row>
    <row r="51" spans="1:20" s="35" customFormat="1" ht="12.75" customHeight="1" x14ac:dyDescent="0.25">
      <c r="A51" s="117" t="s">
        <v>25</v>
      </c>
      <c r="B51" s="118"/>
      <c r="C51" s="119" t="s">
        <v>21</v>
      </c>
      <c r="D51" s="120"/>
      <c r="E51" s="43" t="s">
        <v>82</v>
      </c>
      <c r="F51" s="121"/>
      <c r="G51" s="122"/>
      <c r="H51" s="123"/>
      <c r="I51" s="123">
        <f>SUM($I$52:$I$71)</f>
        <v>0</v>
      </c>
      <c r="K51" s="36"/>
      <c r="P51" s="37"/>
      <c r="R51" s="37"/>
      <c r="T51" s="38"/>
    </row>
    <row r="52" spans="1:20" s="35" customFormat="1" x14ac:dyDescent="0.25">
      <c r="A52" s="81" t="s">
        <v>28</v>
      </c>
      <c r="B52" s="82">
        <v>11</v>
      </c>
      <c r="C52" s="83" t="s">
        <v>83</v>
      </c>
      <c r="D52" s="84"/>
      <c r="E52" s="46" t="s">
        <v>84</v>
      </c>
      <c r="F52" s="85" t="s">
        <v>85</v>
      </c>
      <c r="G52" s="86">
        <v>13.3</v>
      </c>
      <c r="H52" s="87"/>
      <c r="I52" s="87">
        <f>ROUND(G52*H52,2)</f>
        <v>0</v>
      </c>
      <c r="K52" s="36"/>
      <c r="P52" s="37"/>
      <c r="R52" s="37"/>
      <c r="T52" s="38"/>
    </row>
    <row r="53" spans="1:20" s="35" customFormat="1" x14ac:dyDescent="0.25">
      <c r="A53" s="88" t="s">
        <v>32</v>
      </c>
      <c r="B53" s="89"/>
      <c r="C53" s="90"/>
      <c r="D53" s="91"/>
      <c r="E53" s="46" t="s">
        <v>86</v>
      </c>
      <c r="F53" s="92"/>
      <c r="G53" s="93"/>
      <c r="H53" s="94"/>
      <c r="I53" s="94"/>
      <c r="K53" s="36"/>
      <c r="P53" s="37"/>
      <c r="R53" s="37"/>
      <c r="T53" s="38"/>
    </row>
    <row r="54" spans="1:20" s="35" customFormat="1" ht="51" x14ac:dyDescent="0.25">
      <c r="A54" s="36" t="s">
        <v>33</v>
      </c>
      <c r="B54" s="95"/>
      <c r="C54" s="96"/>
      <c r="D54" s="97"/>
      <c r="E54" s="98" t="s">
        <v>87</v>
      </c>
      <c r="F54" s="99"/>
      <c r="G54" s="100"/>
      <c r="H54" s="101"/>
      <c r="I54" s="101"/>
      <c r="K54" s="36"/>
      <c r="P54" s="37"/>
      <c r="R54" s="37"/>
      <c r="T54" s="38"/>
    </row>
    <row r="55" spans="1:20" s="35" customFormat="1" ht="12.75" customHeight="1" x14ac:dyDescent="0.25">
      <c r="A55" s="102" t="s">
        <v>35</v>
      </c>
      <c r="B55" s="103"/>
      <c r="C55" s="104"/>
      <c r="D55" s="105"/>
      <c r="E55" s="81" t="s">
        <v>88</v>
      </c>
      <c r="F55" s="106" t="s">
        <v>61</v>
      </c>
      <c r="G55" s="107"/>
      <c r="H55" s="108"/>
      <c r="I55" s="108"/>
      <c r="K55" s="36"/>
      <c r="P55" s="37"/>
      <c r="R55" s="37"/>
      <c r="T55" s="38"/>
    </row>
    <row r="56" spans="1:20" s="35" customFormat="1" x14ac:dyDescent="0.25">
      <c r="A56" s="125" t="s">
        <v>28</v>
      </c>
      <c r="B56" s="126">
        <v>12</v>
      </c>
      <c r="C56" s="127" t="s">
        <v>89</v>
      </c>
      <c r="D56" s="128"/>
      <c r="E56" s="129" t="s">
        <v>90</v>
      </c>
      <c r="F56" s="130" t="s">
        <v>85</v>
      </c>
      <c r="G56" s="131">
        <v>0.64000000000000012</v>
      </c>
      <c r="H56" s="132"/>
      <c r="I56" s="133">
        <f>ROUND(G56*H56,2)</f>
        <v>0</v>
      </c>
      <c r="K56" s="36"/>
      <c r="P56" s="37"/>
      <c r="R56" s="37"/>
      <c r="T56" s="38"/>
    </row>
    <row r="57" spans="1:20" s="35" customFormat="1" x14ac:dyDescent="0.25">
      <c r="A57" s="88" t="s">
        <v>32</v>
      </c>
      <c r="B57" s="89"/>
      <c r="C57" s="90"/>
      <c r="D57" s="91"/>
      <c r="E57" s="46" t="s">
        <v>91</v>
      </c>
      <c r="F57" s="92"/>
      <c r="G57" s="93"/>
      <c r="H57" s="94"/>
      <c r="I57" s="94"/>
      <c r="K57" s="36"/>
      <c r="P57" s="37"/>
      <c r="R57" s="37"/>
      <c r="T57" s="38"/>
    </row>
    <row r="58" spans="1:20" s="35" customFormat="1" ht="51" x14ac:dyDescent="0.25">
      <c r="A58" s="36" t="s">
        <v>33</v>
      </c>
      <c r="B58" s="95"/>
      <c r="C58" s="96"/>
      <c r="D58" s="97"/>
      <c r="E58" s="98" t="s">
        <v>92</v>
      </c>
      <c r="F58" s="99"/>
      <c r="G58" s="100"/>
      <c r="H58" s="101"/>
      <c r="I58" s="101"/>
      <c r="K58" s="36"/>
      <c r="P58" s="37"/>
      <c r="R58" s="37"/>
      <c r="T58" s="38"/>
    </row>
    <row r="59" spans="1:20" s="35" customFormat="1" ht="12.75" customHeight="1" x14ac:dyDescent="0.25">
      <c r="A59" s="102" t="s">
        <v>35</v>
      </c>
      <c r="B59" s="103"/>
      <c r="C59" s="104"/>
      <c r="D59" s="105"/>
      <c r="E59" s="81" t="s">
        <v>88</v>
      </c>
      <c r="F59" s="106" t="s">
        <v>61</v>
      </c>
      <c r="G59" s="107"/>
      <c r="H59" s="108"/>
      <c r="I59" s="108"/>
      <c r="K59" s="36"/>
      <c r="P59" s="37"/>
      <c r="R59" s="37"/>
      <c r="T59" s="38"/>
    </row>
    <row r="60" spans="1:20" s="35" customFormat="1" x14ac:dyDescent="0.25">
      <c r="A60" s="81" t="s">
        <v>28</v>
      </c>
      <c r="B60" s="82">
        <v>13</v>
      </c>
      <c r="C60" s="83" t="s">
        <v>93</v>
      </c>
      <c r="D60" s="84"/>
      <c r="E60" s="46" t="s">
        <v>94</v>
      </c>
      <c r="F60" s="85" t="s">
        <v>85</v>
      </c>
      <c r="G60" s="86">
        <v>13.3</v>
      </c>
      <c r="H60" s="87"/>
      <c r="I60" s="87">
        <f>ROUND(G60*H60,2)</f>
        <v>0</v>
      </c>
      <c r="K60" s="36"/>
      <c r="P60" s="37"/>
      <c r="R60" s="37"/>
      <c r="T60" s="38"/>
    </row>
    <row r="61" spans="1:20" s="35" customFormat="1" x14ac:dyDescent="0.25">
      <c r="A61" s="88" t="s">
        <v>32</v>
      </c>
      <c r="B61" s="89"/>
      <c r="C61" s="90"/>
      <c r="D61" s="91"/>
      <c r="E61" s="46" t="s">
        <v>95</v>
      </c>
      <c r="F61" s="92"/>
      <c r="G61" s="93"/>
      <c r="H61" s="94"/>
      <c r="I61" s="94"/>
      <c r="K61" s="36"/>
      <c r="P61" s="37"/>
      <c r="R61" s="37"/>
      <c r="T61" s="38"/>
    </row>
    <row r="62" spans="1:20" s="35" customFormat="1" ht="51" x14ac:dyDescent="0.25">
      <c r="A62" s="36" t="s">
        <v>33</v>
      </c>
      <c r="B62" s="95"/>
      <c r="C62" s="96"/>
      <c r="D62" s="97"/>
      <c r="E62" s="98" t="s">
        <v>87</v>
      </c>
      <c r="F62" s="99"/>
      <c r="G62" s="100"/>
      <c r="H62" s="101"/>
      <c r="I62" s="101"/>
      <c r="K62" s="36"/>
      <c r="P62" s="37"/>
      <c r="R62" s="37"/>
      <c r="T62" s="38"/>
    </row>
    <row r="63" spans="1:20" s="35" customFormat="1" ht="12.75" customHeight="1" x14ac:dyDescent="0.25">
      <c r="A63" s="102" t="s">
        <v>35</v>
      </c>
      <c r="B63" s="103"/>
      <c r="C63" s="104"/>
      <c r="D63" s="105"/>
      <c r="E63" s="81" t="s">
        <v>88</v>
      </c>
      <c r="F63" s="106" t="s">
        <v>61</v>
      </c>
      <c r="G63" s="107"/>
      <c r="H63" s="108"/>
      <c r="I63" s="108"/>
      <c r="K63" s="36"/>
      <c r="P63" s="37"/>
      <c r="R63" s="37"/>
      <c r="T63" s="38"/>
    </row>
    <row r="64" spans="1:20" s="35" customFormat="1" x14ac:dyDescent="0.25">
      <c r="A64" s="81" t="s">
        <v>28</v>
      </c>
      <c r="B64" s="82">
        <v>14</v>
      </c>
      <c r="C64" s="83" t="s">
        <v>96</v>
      </c>
      <c r="D64" s="84"/>
      <c r="E64" s="46" t="s">
        <v>97</v>
      </c>
      <c r="F64" s="85" t="s">
        <v>85</v>
      </c>
      <c r="G64" s="86">
        <v>7</v>
      </c>
      <c r="H64" s="87"/>
      <c r="I64" s="87">
        <f>ROUND(G64*H64,2)</f>
        <v>0</v>
      </c>
      <c r="K64" s="36"/>
      <c r="P64" s="37"/>
      <c r="R64" s="37"/>
      <c r="T64" s="38"/>
    </row>
    <row r="65" spans="1:20" s="35" customFormat="1" x14ac:dyDescent="0.25">
      <c r="A65" s="88" t="s">
        <v>32</v>
      </c>
      <c r="B65" s="89"/>
      <c r="C65" s="90"/>
      <c r="D65" s="91"/>
      <c r="E65" s="46" t="s">
        <v>98</v>
      </c>
      <c r="F65" s="92"/>
      <c r="G65" s="93"/>
      <c r="H65" s="94"/>
      <c r="I65" s="94"/>
      <c r="K65" s="36"/>
      <c r="P65" s="37"/>
      <c r="R65" s="37"/>
      <c r="T65" s="38"/>
    </row>
    <row r="66" spans="1:20" s="35" customFormat="1" ht="51" x14ac:dyDescent="0.25">
      <c r="A66" s="36" t="s">
        <v>33</v>
      </c>
      <c r="B66" s="95"/>
      <c r="C66" s="96"/>
      <c r="D66" s="97"/>
      <c r="E66" s="98" t="s">
        <v>99</v>
      </c>
      <c r="F66" s="99"/>
      <c r="G66" s="100"/>
      <c r="H66" s="101"/>
      <c r="I66" s="101"/>
      <c r="K66" s="36"/>
      <c r="P66" s="37"/>
      <c r="R66" s="37"/>
      <c r="T66" s="38"/>
    </row>
    <row r="67" spans="1:20" s="35" customFormat="1" ht="12.75" customHeight="1" x14ac:dyDescent="0.25">
      <c r="A67" s="102" t="s">
        <v>35</v>
      </c>
      <c r="B67" s="103"/>
      <c r="C67" s="104"/>
      <c r="D67" s="105"/>
      <c r="E67" s="81" t="s">
        <v>100</v>
      </c>
      <c r="F67" s="106" t="s">
        <v>61</v>
      </c>
      <c r="G67" s="107"/>
      <c r="H67" s="108"/>
      <c r="I67" s="108"/>
      <c r="K67" s="36"/>
      <c r="P67" s="37"/>
      <c r="R67" s="37"/>
      <c r="T67" s="38"/>
    </row>
    <row r="68" spans="1:20" s="35" customFormat="1" x14ac:dyDescent="0.25">
      <c r="A68" s="81" t="s">
        <v>28</v>
      </c>
      <c r="B68" s="82">
        <v>15</v>
      </c>
      <c r="C68" s="83" t="s">
        <v>101</v>
      </c>
      <c r="D68" s="84"/>
      <c r="E68" s="46" t="s">
        <v>102</v>
      </c>
      <c r="F68" s="85" t="s">
        <v>85</v>
      </c>
      <c r="G68" s="86">
        <v>6.3</v>
      </c>
      <c r="H68" s="87"/>
      <c r="I68" s="87">
        <f>ROUND(G68*H68,2)</f>
        <v>0</v>
      </c>
      <c r="K68" s="36"/>
      <c r="P68" s="37"/>
      <c r="R68" s="37"/>
      <c r="T68" s="38"/>
    </row>
    <row r="69" spans="1:20" s="35" customFormat="1" x14ac:dyDescent="0.25">
      <c r="A69" s="88" t="s">
        <v>32</v>
      </c>
      <c r="B69" s="89"/>
      <c r="C69" s="90"/>
      <c r="D69" s="91"/>
      <c r="E69" s="46" t="s">
        <v>103</v>
      </c>
      <c r="F69" s="92"/>
      <c r="G69" s="93"/>
      <c r="H69" s="94"/>
      <c r="I69" s="94"/>
      <c r="K69" s="36"/>
      <c r="P69" s="37"/>
      <c r="R69" s="37"/>
      <c r="T69" s="38"/>
    </row>
    <row r="70" spans="1:20" s="35" customFormat="1" ht="51" x14ac:dyDescent="0.25">
      <c r="A70" s="36" t="s">
        <v>33</v>
      </c>
      <c r="B70" s="95"/>
      <c r="C70" s="96"/>
      <c r="D70" s="97"/>
      <c r="E70" s="98" t="s">
        <v>104</v>
      </c>
      <c r="F70" s="99"/>
      <c r="G70" s="100"/>
      <c r="H70" s="101"/>
      <c r="I70" s="101"/>
      <c r="K70" s="36"/>
      <c r="P70" s="37"/>
      <c r="R70" s="37"/>
      <c r="T70" s="38"/>
    </row>
    <row r="71" spans="1:20" s="35" customFormat="1" ht="12.75" customHeight="1" x14ac:dyDescent="0.25">
      <c r="A71" s="102" t="s">
        <v>35</v>
      </c>
      <c r="B71" s="103"/>
      <c r="C71" s="104"/>
      <c r="D71" s="105"/>
      <c r="E71" s="81" t="s">
        <v>100</v>
      </c>
      <c r="F71" s="106" t="s">
        <v>61</v>
      </c>
      <c r="G71" s="107"/>
      <c r="H71" s="108"/>
      <c r="I71" s="108"/>
      <c r="K71" s="36"/>
      <c r="P71" s="37"/>
      <c r="R71" s="37"/>
      <c r="T71" s="38"/>
    </row>
    <row r="72" spans="1:20" s="35" customFormat="1" ht="12.75" customHeight="1" x14ac:dyDescent="0.25">
      <c r="A72" s="117" t="s">
        <v>25</v>
      </c>
      <c r="B72" s="118"/>
      <c r="C72" s="119" t="s">
        <v>105</v>
      </c>
      <c r="D72" s="120"/>
      <c r="E72" s="43" t="s">
        <v>106</v>
      </c>
      <c r="F72" s="121"/>
      <c r="G72" s="122"/>
      <c r="H72" s="123"/>
      <c r="I72" s="123">
        <f>SUM($I$73:$I$80)</f>
        <v>0</v>
      </c>
      <c r="K72" s="36"/>
      <c r="P72" s="37"/>
      <c r="R72" s="37"/>
      <c r="T72" s="38"/>
    </row>
    <row r="73" spans="1:20" s="35" customFormat="1" ht="25.5" x14ac:dyDescent="0.25">
      <c r="A73" s="81" t="s">
        <v>28</v>
      </c>
      <c r="B73" s="82">
        <v>16</v>
      </c>
      <c r="C73" s="83" t="s">
        <v>107</v>
      </c>
      <c r="D73" s="84"/>
      <c r="E73" s="46" t="s">
        <v>108</v>
      </c>
      <c r="F73" s="85" t="s">
        <v>58</v>
      </c>
      <c r="G73" s="86">
        <v>1</v>
      </c>
      <c r="H73" s="87"/>
      <c r="I73" s="87">
        <f>ROUND(G73*H73,2)</f>
        <v>0</v>
      </c>
      <c r="K73" s="36"/>
      <c r="P73" s="37"/>
      <c r="R73" s="37"/>
      <c r="T73" s="38"/>
    </row>
    <row r="74" spans="1:20" s="35" customFormat="1" x14ac:dyDescent="0.25">
      <c r="A74" s="88" t="s">
        <v>32</v>
      </c>
      <c r="B74" s="89"/>
      <c r="C74" s="90"/>
      <c r="D74" s="91"/>
      <c r="E74" s="46" t="s">
        <v>109</v>
      </c>
      <c r="F74" s="92"/>
      <c r="G74" s="93"/>
      <c r="H74" s="94"/>
      <c r="I74" s="94"/>
      <c r="K74" s="36"/>
      <c r="P74" s="37"/>
      <c r="R74" s="37"/>
      <c r="T74" s="38"/>
    </row>
    <row r="75" spans="1:20" s="35" customFormat="1" ht="51" x14ac:dyDescent="0.25">
      <c r="A75" s="36" t="s">
        <v>33</v>
      </c>
      <c r="B75" s="95"/>
      <c r="C75" s="96"/>
      <c r="D75" s="97"/>
      <c r="E75" s="98" t="s">
        <v>110</v>
      </c>
      <c r="F75" s="99"/>
      <c r="G75" s="100"/>
      <c r="H75" s="101"/>
      <c r="I75" s="101"/>
      <c r="K75" s="36"/>
      <c r="P75" s="37"/>
      <c r="R75" s="37"/>
      <c r="T75" s="38"/>
    </row>
    <row r="76" spans="1:20" s="35" customFormat="1" ht="12.75" customHeight="1" x14ac:dyDescent="0.25">
      <c r="A76" s="102" t="s">
        <v>35</v>
      </c>
      <c r="B76" s="103"/>
      <c r="C76" s="104"/>
      <c r="D76" s="105"/>
      <c r="E76" s="81" t="s">
        <v>111</v>
      </c>
      <c r="F76" s="106" t="s">
        <v>61</v>
      </c>
      <c r="G76" s="107"/>
      <c r="H76" s="108"/>
      <c r="I76" s="108"/>
      <c r="K76" s="36"/>
      <c r="P76" s="37"/>
      <c r="R76" s="37"/>
      <c r="T76" s="38"/>
    </row>
    <row r="77" spans="1:20" s="35" customFormat="1" x14ac:dyDescent="0.25">
      <c r="A77" s="81" t="s">
        <v>28</v>
      </c>
      <c r="B77" s="82">
        <v>17</v>
      </c>
      <c r="C77" s="83" t="s">
        <v>112</v>
      </c>
      <c r="D77" s="84"/>
      <c r="E77" s="46" t="s">
        <v>113</v>
      </c>
      <c r="F77" s="85" t="s">
        <v>58</v>
      </c>
      <c r="G77" s="86">
        <v>1</v>
      </c>
      <c r="H77" s="87"/>
      <c r="I77" s="87">
        <f>ROUND(G77*H77,2)</f>
        <v>0</v>
      </c>
      <c r="K77" s="36"/>
      <c r="P77" s="37"/>
      <c r="R77" s="37"/>
      <c r="T77" s="38"/>
    </row>
    <row r="78" spans="1:20" s="35" customFormat="1" x14ac:dyDescent="0.25">
      <c r="A78" s="88" t="s">
        <v>32</v>
      </c>
      <c r="B78" s="89"/>
      <c r="C78" s="90"/>
      <c r="D78" s="91"/>
      <c r="E78" s="46"/>
      <c r="F78" s="92"/>
      <c r="G78" s="93"/>
      <c r="H78" s="94"/>
      <c r="I78" s="94"/>
      <c r="K78" s="36"/>
      <c r="P78" s="37"/>
      <c r="R78" s="37"/>
      <c r="T78" s="38"/>
    </row>
    <row r="79" spans="1:20" s="35" customFormat="1" ht="51" x14ac:dyDescent="0.25">
      <c r="A79" s="36" t="s">
        <v>33</v>
      </c>
      <c r="B79" s="95"/>
      <c r="C79" s="96"/>
      <c r="D79" s="97"/>
      <c r="E79" s="98" t="s">
        <v>110</v>
      </c>
      <c r="F79" s="99"/>
      <c r="G79" s="100"/>
      <c r="H79" s="101"/>
      <c r="I79" s="101"/>
      <c r="K79" s="36"/>
      <c r="P79" s="37"/>
      <c r="R79" s="37"/>
      <c r="T79" s="38"/>
    </row>
    <row r="80" spans="1:20" s="35" customFormat="1" ht="12.75" customHeight="1" x14ac:dyDescent="0.25">
      <c r="A80" s="102" t="s">
        <v>35</v>
      </c>
      <c r="B80" s="103"/>
      <c r="C80" s="104"/>
      <c r="D80" s="105"/>
      <c r="E80" s="81" t="s">
        <v>114</v>
      </c>
      <c r="F80" s="106" t="s">
        <v>61</v>
      </c>
      <c r="G80" s="107"/>
      <c r="H80" s="108"/>
      <c r="I80" s="108"/>
      <c r="K80" s="36"/>
      <c r="P80" s="37"/>
      <c r="R80" s="37"/>
      <c r="T80" s="38"/>
    </row>
    <row r="81" spans="1:20" s="35" customFormat="1" ht="12.75" customHeight="1" x14ac:dyDescent="0.25">
      <c r="A81" s="117" t="s">
        <v>25</v>
      </c>
      <c r="B81" s="118"/>
      <c r="C81" s="119" t="s">
        <v>23</v>
      </c>
      <c r="D81" s="120"/>
      <c r="E81" s="43" t="s">
        <v>115</v>
      </c>
      <c r="F81" s="121"/>
      <c r="G81" s="122"/>
      <c r="H81" s="123"/>
      <c r="I81" s="123">
        <f>SUM($I$82:$I$89)</f>
        <v>0</v>
      </c>
      <c r="K81" s="36"/>
      <c r="P81" s="37"/>
      <c r="R81" s="37"/>
      <c r="T81" s="38"/>
    </row>
    <row r="82" spans="1:20" s="35" customFormat="1" x14ac:dyDescent="0.25">
      <c r="A82" s="81" t="s">
        <v>28</v>
      </c>
      <c r="B82" s="82">
        <v>18</v>
      </c>
      <c r="C82" s="83" t="s">
        <v>116</v>
      </c>
      <c r="D82" s="84"/>
      <c r="E82" s="46" t="s">
        <v>117</v>
      </c>
      <c r="F82" s="85" t="s">
        <v>118</v>
      </c>
      <c r="G82" s="86">
        <v>16.16</v>
      </c>
      <c r="H82" s="87"/>
      <c r="I82" s="87">
        <f>ROUND(G82*H82,2)</f>
        <v>0</v>
      </c>
      <c r="K82" s="36"/>
      <c r="P82" s="37"/>
      <c r="R82" s="37"/>
      <c r="T82" s="38"/>
    </row>
    <row r="83" spans="1:20" s="35" customFormat="1" x14ac:dyDescent="0.25">
      <c r="A83" s="88" t="s">
        <v>32</v>
      </c>
      <c r="B83" s="89"/>
      <c r="C83" s="90"/>
      <c r="D83" s="91"/>
      <c r="E83" s="46" t="s">
        <v>119</v>
      </c>
      <c r="F83" s="92"/>
      <c r="G83" s="93"/>
      <c r="H83" s="94"/>
      <c r="I83" s="94"/>
      <c r="K83" s="36"/>
      <c r="P83" s="37"/>
      <c r="R83" s="37"/>
      <c r="T83" s="38"/>
    </row>
    <row r="84" spans="1:20" s="35" customFormat="1" ht="51" x14ac:dyDescent="0.25">
      <c r="A84" s="36" t="s">
        <v>33</v>
      </c>
      <c r="B84" s="95"/>
      <c r="C84" s="96"/>
      <c r="D84" s="97"/>
      <c r="E84" s="98" t="s">
        <v>120</v>
      </c>
      <c r="F84" s="99"/>
      <c r="G84" s="100"/>
      <c r="H84" s="101"/>
      <c r="I84" s="101"/>
      <c r="K84" s="36"/>
      <c r="P84" s="37"/>
      <c r="R84" s="37"/>
      <c r="T84" s="38"/>
    </row>
    <row r="85" spans="1:20" s="35" customFormat="1" ht="12.75" customHeight="1" x14ac:dyDescent="0.25">
      <c r="A85" s="102" t="s">
        <v>35</v>
      </c>
      <c r="B85" s="103"/>
      <c r="C85" s="104"/>
      <c r="D85" s="105"/>
      <c r="E85" s="81" t="s">
        <v>121</v>
      </c>
      <c r="F85" s="106" t="s">
        <v>61</v>
      </c>
      <c r="G85" s="107"/>
      <c r="H85" s="108"/>
      <c r="I85" s="108"/>
      <c r="K85" s="36"/>
      <c r="P85" s="37"/>
      <c r="R85" s="37"/>
      <c r="T85" s="38"/>
    </row>
    <row r="86" spans="1:20" s="35" customFormat="1" x14ac:dyDescent="0.25">
      <c r="A86" s="109" t="s">
        <v>28</v>
      </c>
      <c r="B86" s="82">
        <v>19</v>
      </c>
      <c r="C86" s="83" t="s">
        <v>122</v>
      </c>
      <c r="D86" s="84"/>
      <c r="E86" s="84" t="s">
        <v>123</v>
      </c>
      <c r="F86" s="85" t="s">
        <v>118</v>
      </c>
      <c r="G86" s="86">
        <v>11.459999999999999</v>
      </c>
      <c r="H86" s="87"/>
      <c r="I86" s="87">
        <f>ROUND(G86*H86,2)</f>
        <v>0</v>
      </c>
      <c r="K86" s="36"/>
      <c r="P86" s="37"/>
      <c r="R86" s="37"/>
      <c r="T86" s="38"/>
    </row>
    <row r="87" spans="1:20" s="35" customFormat="1" x14ac:dyDescent="0.25">
      <c r="A87" s="35" t="s">
        <v>32</v>
      </c>
      <c r="B87" s="95"/>
      <c r="C87" s="96"/>
      <c r="D87" s="97"/>
      <c r="E87" s="84" t="s">
        <v>124</v>
      </c>
      <c r="F87" s="99"/>
      <c r="G87" s="100"/>
      <c r="H87" s="101"/>
      <c r="I87" s="101"/>
      <c r="K87" s="36"/>
      <c r="P87" s="37"/>
      <c r="R87" s="37"/>
      <c r="T87" s="38"/>
    </row>
    <row r="88" spans="1:20" s="35" customFormat="1" ht="51" x14ac:dyDescent="0.25">
      <c r="A88" s="35" t="s">
        <v>33</v>
      </c>
      <c r="B88" s="95"/>
      <c r="C88" s="96"/>
      <c r="D88" s="97"/>
      <c r="E88" s="124" t="s">
        <v>125</v>
      </c>
      <c r="F88" s="99"/>
      <c r="G88" s="100"/>
      <c r="H88" s="101"/>
      <c r="I88" s="101"/>
      <c r="K88" s="36"/>
      <c r="P88" s="37"/>
      <c r="R88" s="37"/>
      <c r="T88" s="38"/>
    </row>
    <row r="89" spans="1:20" s="35" customFormat="1" ht="12.75" customHeight="1" x14ac:dyDescent="0.25">
      <c r="A89" s="35" t="s">
        <v>35</v>
      </c>
      <c r="B89" s="112"/>
      <c r="C89" s="113"/>
      <c r="D89" s="114"/>
      <c r="E89" s="115" t="s">
        <v>121</v>
      </c>
      <c r="F89" s="116" t="s">
        <v>61</v>
      </c>
      <c r="G89" s="100"/>
      <c r="H89" s="101"/>
      <c r="I89" s="101"/>
      <c r="K89" s="36"/>
      <c r="P89" s="37"/>
      <c r="R89" s="37"/>
      <c r="T89" s="38"/>
    </row>
  </sheetData>
  <dataConsolidate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11-72-01_SP</vt:lpstr>
      <vt:lpstr>'SO 11-72-01_SP'!Oblast_tisku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Hrdlička Šimon Ing.</dc:creator>
  <cp:lastModifiedBy>Hrdlička Šimon Ing.</cp:lastModifiedBy>
  <dcterms:created xsi:type="dcterms:W3CDTF">2024-04-02T11:20:06Z</dcterms:created>
  <dcterms:modified xsi:type="dcterms:W3CDTF">2024-04-02T11:20:06Z</dcterms:modified>
</cp:coreProperties>
</file>